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45" windowWidth="2107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12" i="1"/>
  <c r="Q17"/>
  <c r="F22"/>
  <c r="E22"/>
  <c r="G20"/>
  <c r="S5"/>
  <c r="S4"/>
  <c r="R5"/>
  <c r="R4"/>
  <c r="G13"/>
  <c r="G14"/>
  <c r="G15"/>
  <c r="G16"/>
  <c r="G17"/>
  <c r="G18"/>
  <c r="G19"/>
  <c r="G12"/>
  <c r="G9"/>
  <c r="G6"/>
  <c r="G7"/>
  <c r="G8"/>
  <c r="G5"/>
  <c r="G22" l="1"/>
  <c r="H23" s="1"/>
  <c r="Q21" l="1"/>
  <c r="R17"/>
</calcChain>
</file>

<file path=xl/sharedStrings.xml><?xml version="1.0" encoding="utf-8"?>
<sst xmlns="http://schemas.openxmlformats.org/spreadsheetml/2006/main" count="48" uniqueCount="38">
  <si>
    <t>Hardee Transportation</t>
  </si>
  <si>
    <t>Pick up and resorting process</t>
  </si>
  <si>
    <t>TIME</t>
  </si>
  <si>
    <t>COST</t>
  </si>
  <si>
    <t>TOTAL</t>
  </si>
  <si>
    <t>Line haul costs</t>
  </si>
  <si>
    <t>MILES</t>
  </si>
  <si>
    <t>TO DESTINATION</t>
  </si>
  <si>
    <t>PUD DISPATCHED</t>
  </si>
  <si>
    <t>SHIPMENT LOADED</t>
  </si>
  <si>
    <t>PUD RETURNED</t>
  </si>
  <si>
    <t>RESORTING</t>
  </si>
  <si>
    <t>GAS USED</t>
  </si>
  <si>
    <t>INSURANCE</t>
  </si>
  <si>
    <t>MAINTENCE</t>
  </si>
  <si>
    <t>BILLING COST</t>
  </si>
  <si>
    <t>UNIT</t>
  </si>
  <si>
    <t>DOCK COST</t>
  </si>
  <si>
    <t>DOCK WORKERS</t>
  </si>
  <si>
    <t>APR</t>
  </si>
  <si>
    <t>FINANCE CHARGE</t>
  </si>
  <si>
    <t>TRACTOR</t>
  </si>
  <si>
    <t>TRAILER</t>
  </si>
  <si>
    <t>DEPRECIATION PER MONTH</t>
  </si>
  <si>
    <t>DEPRECIATION</t>
  </si>
  <si>
    <t>TOTAL PICK UP COSTS FOR THIS MOVE</t>
  </si>
  <si>
    <t>TOTAL DELIVERY COSTS</t>
  </si>
  <si>
    <t>PUD</t>
  </si>
  <si>
    <t>LINE HAUL</t>
  </si>
  <si>
    <t>ADMIN. COSTS</t>
  </si>
  <si>
    <t>TOTAL DELIVERY COST FOR THIS MOVE</t>
  </si>
  <si>
    <t>CWT</t>
  </si>
  <si>
    <t>WEIGHT</t>
  </si>
  <si>
    <t>COST PER CWT</t>
  </si>
  <si>
    <t>COST PER</t>
  </si>
  <si>
    <t>COST PER REVENUE MILE</t>
  </si>
  <si>
    <t>TOTAL COST FOR THIS MOVE WITH DEPRECIATION</t>
  </si>
  <si>
    <t>TOTAL COST PER CWT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</si>
</sst>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44" fontId="0" fillId="0" borderId="0" xfId="1" applyFont="1"/>
    <xf numFmtId="44" fontId="0" fillId="0" borderId="0" xfId="0" applyNumberFormat="1"/>
    <xf numFmtId="9" fontId="0" fillId="0" borderId="0" xfId="0" applyNumberFormat="1"/>
    <xf numFmtId="3" fontId="0" fillId="0" borderId="0" xfId="0" applyNumberFormat="1"/>
    <xf numFmtId="0" fontId="2" fillId="2" borderId="0" xfId="0" applyFont="1" applyFill="1"/>
    <xf numFmtId="44" fontId="2" fillId="2" borderId="0" xfId="1" applyFont="1" applyFill="1"/>
    <xf numFmtId="0" fontId="0" fillId="3" borderId="0" xfId="0" applyFill="1"/>
    <xf numFmtId="44" fontId="0" fillId="3" borderId="0" xfId="1" applyFont="1" applyFill="1"/>
    <xf numFmtId="44" fontId="0" fillId="3" borderId="0" xfId="0" applyNumberFormat="1" applyFill="1"/>
    <xf numFmtId="0" fontId="2" fillId="4" borderId="0" xfId="0" applyFont="1" applyFill="1"/>
    <xf numFmtId="0" fontId="0" fillId="0" borderId="0" xfId="0"/>
    <xf numFmtId="0" fontId="0" fillId="0" borderId="0" xfId="0" applyFill="1" applyBorder="1"/>
    <xf numFmtId="0" fontId="0" fillId="3" borderId="0" xfId="0" applyFill="1" applyBorder="1"/>
    <xf numFmtId="44" fontId="0" fillId="3" borderId="0" xfId="1" applyFont="1" applyFill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3"/>
  <sheetViews>
    <sheetView tabSelected="1" workbookViewId="0">
      <selection activeCell="H9" sqref="H9:O9"/>
    </sheetView>
  </sheetViews>
  <sheetFormatPr defaultRowHeight="15"/>
  <cols>
    <col min="6" max="8" width="10.5703125" bestFit="1" customWidth="1"/>
    <col min="16" max="16" width="13.42578125" customWidth="1"/>
    <col min="18" max="18" width="10.5703125" bestFit="1" customWidth="1"/>
    <col min="19" max="19" width="11.5703125" bestFit="1" customWidth="1"/>
  </cols>
  <sheetData>
    <row r="1" spans="1:20" ht="21">
      <c r="A1" s="15" t="s">
        <v>0</v>
      </c>
      <c r="B1" s="16"/>
      <c r="C1" s="16"/>
      <c r="D1" s="16"/>
    </row>
    <row r="3" spans="1:20">
      <c r="P3" t="s">
        <v>3</v>
      </c>
      <c r="Q3" t="s">
        <v>19</v>
      </c>
      <c r="R3" t="s">
        <v>20</v>
      </c>
      <c r="S3" t="s">
        <v>4</v>
      </c>
    </row>
    <row r="4" spans="1:20">
      <c r="A4" t="s">
        <v>1</v>
      </c>
      <c r="E4" t="s">
        <v>2</v>
      </c>
      <c r="F4" t="s">
        <v>3</v>
      </c>
      <c r="G4" t="s">
        <v>4</v>
      </c>
      <c r="O4" t="s">
        <v>21</v>
      </c>
      <c r="P4" s="1">
        <v>80000</v>
      </c>
      <c r="Q4" s="3">
        <v>0.1</v>
      </c>
      <c r="R4" s="2">
        <f>P4*Q4</f>
        <v>8000</v>
      </c>
      <c r="S4" s="6">
        <f>P4+R4</f>
        <v>88000</v>
      </c>
    </row>
    <row r="5" spans="1:20">
      <c r="C5" s="11" t="s">
        <v>8</v>
      </c>
      <c r="D5" s="11"/>
      <c r="E5">
        <v>0.5</v>
      </c>
      <c r="F5" s="1">
        <v>30</v>
      </c>
      <c r="G5" s="2">
        <f>E5*F5</f>
        <v>15</v>
      </c>
      <c r="O5" t="s">
        <v>22</v>
      </c>
      <c r="P5" s="1">
        <v>24000</v>
      </c>
      <c r="Q5" s="3">
        <v>0.1</v>
      </c>
      <c r="R5" s="2">
        <f>P5*Q5</f>
        <v>2400</v>
      </c>
      <c r="S5" s="6">
        <f>P5+R5</f>
        <v>26400</v>
      </c>
    </row>
    <row r="6" spans="1:20">
      <c r="C6" s="11" t="s">
        <v>9</v>
      </c>
      <c r="D6" s="11"/>
      <c r="E6">
        <v>3</v>
      </c>
      <c r="F6" s="1">
        <v>25</v>
      </c>
      <c r="G6" s="2">
        <f t="shared" ref="G6:G8" si="0">E6*F6</f>
        <v>75</v>
      </c>
    </row>
    <row r="7" spans="1:20">
      <c r="C7" s="11" t="s">
        <v>10</v>
      </c>
      <c r="D7" s="11"/>
      <c r="E7">
        <v>0.5</v>
      </c>
      <c r="F7" s="1">
        <v>30</v>
      </c>
      <c r="G7" s="2">
        <f t="shared" si="0"/>
        <v>15</v>
      </c>
    </row>
    <row r="8" spans="1:20">
      <c r="C8" s="11" t="s">
        <v>11</v>
      </c>
      <c r="D8" s="11"/>
      <c r="E8">
        <v>8</v>
      </c>
      <c r="F8" s="1">
        <v>50</v>
      </c>
      <c r="G8" s="2">
        <f t="shared" si="0"/>
        <v>400</v>
      </c>
    </row>
    <row r="9" spans="1:20">
      <c r="G9" s="6">
        <f>SUM(G5:G8)</f>
        <v>505</v>
      </c>
      <c r="H9" s="10" t="s">
        <v>25</v>
      </c>
      <c r="I9" s="10"/>
      <c r="J9" s="10"/>
      <c r="K9" s="10"/>
      <c r="L9" s="10"/>
      <c r="M9" s="10"/>
      <c r="N9" s="10"/>
      <c r="O9" s="10"/>
    </row>
    <row r="10" spans="1:20">
      <c r="P10" s="11" t="s">
        <v>23</v>
      </c>
      <c r="Q10" s="11"/>
      <c r="R10" s="11"/>
    </row>
    <row r="11" spans="1:20">
      <c r="A11" s="11" t="s">
        <v>5</v>
      </c>
      <c r="B11" s="11"/>
      <c r="C11" s="11"/>
      <c r="E11" t="s">
        <v>16</v>
      </c>
      <c r="F11" t="s">
        <v>3</v>
      </c>
      <c r="G11" t="s">
        <v>4</v>
      </c>
      <c r="O11" s="7" t="s">
        <v>21</v>
      </c>
      <c r="P11" s="14">
        <v>1333.33</v>
      </c>
      <c r="Q11" s="14"/>
      <c r="R11" s="14"/>
    </row>
    <row r="12" spans="1:20">
      <c r="C12" s="11" t="s">
        <v>7</v>
      </c>
      <c r="D12" s="11"/>
      <c r="E12">
        <v>1264</v>
      </c>
      <c r="F12" s="1">
        <v>0.42</v>
      </c>
      <c r="G12" s="2">
        <f>E12*F12</f>
        <v>530.88</v>
      </c>
      <c r="O12" s="7" t="s">
        <v>22</v>
      </c>
      <c r="P12" s="14">
        <v>250</v>
      </c>
      <c r="Q12" s="14"/>
      <c r="R12" s="14"/>
      <c r="S12" s="6">
        <f>P11+P12</f>
        <v>1583.33</v>
      </c>
    </row>
    <row r="13" spans="1:20">
      <c r="C13" s="11" t="s">
        <v>12</v>
      </c>
      <c r="D13" s="11"/>
      <c r="E13">
        <v>194.46</v>
      </c>
      <c r="F13" s="1">
        <v>2.1</v>
      </c>
      <c r="G13" s="2">
        <f t="shared" ref="G13:G19" si="1">E13*F13</f>
        <v>408.36600000000004</v>
      </c>
      <c r="O13" s="11"/>
      <c r="P13" s="11"/>
      <c r="Q13" s="11"/>
      <c r="R13" s="11"/>
      <c r="S13" s="11"/>
      <c r="T13" s="11"/>
    </row>
    <row r="14" spans="1:20">
      <c r="C14" s="11" t="s">
        <v>13</v>
      </c>
      <c r="D14" s="11"/>
      <c r="E14">
        <v>1264</v>
      </c>
      <c r="F14" s="1">
        <v>0.05</v>
      </c>
      <c r="G14" s="2">
        <f t="shared" si="1"/>
        <v>63.2</v>
      </c>
    </row>
    <row r="15" spans="1:20">
      <c r="C15" s="12" t="s">
        <v>14</v>
      </c>
      <c r="D15" s="12"/>
      <c r="E15">
        <v>1264</v>
      </c>
      <c r="F15" s="1">
        <v>0.15</v>
      </c>
      <c r="G15" s="2">
        <f t="shared" si="1"/>
        <v>189.6</v>
      </c>
    </row>
    <row r="16" spans="1:20">
      <c r="C16" s="12" t="s">
        <v>15</v>
      </c>
      <c r="D16" s="12"/>
      <c r="E16">
        <v>1</v>
      </c>
      <c r="F16" s="1">
        <v>5</v>
      </c>
      <c r="G16" s="2">
        <f t="shared" si="1"/>
        <v>5</v>
      </c>
      <c r="P16" t="s">
        <v>32</v>
      </c>
      <c r="Q16" t="s">
        <v>31</v>
      </c>
      <c r="R16" t="s">
        <v>34</v>
      </c>
    </row>
    <row r="17" spans="1:21">
      <c r="C17" s="12" t="s">
        <v>17</v>
      </c>
      <c r="D17" s="12"/>
      <c r="E17">
        <v>2</v>
      </c>
      <c r="F17" s="1">
        <v>15</v>
      </c>
      <c r="G17" s="2">
        <f t="shared" si="1"/>
        <v>30</v>
      </c>
      <c r="M17" s="11" t="s">
        <v>33</v>
      </c>
      <c r="N17" s="11"/>
      <c r="O17" s="11"/>
      <c r="P17" s="4">
        <v>40000</v>
      </c>
      <c r="Q17">
        <f>P17/100</f>
        <v>400</v>
      </c>
      <c r="R17" s="6">
        <f>H23/Q17</f>
        <v>6.2722651999999997</v>
      </c>
    </row>
    <row r="18" spans="1:21">
      <c r="C18" s="12" t="s">
        <v>18</v>
      </c>
      <c r="D18" s="12"/>
      <c r="E18">
        <v>2</v>
      </c>
      <c r="F18" s="1">
        <v>25</v>
      </c>
      <c r="G18" s="2">
        <f t="shared" si="1"/>
        <v>50</v>
      </c>
      <c r="R18" s="10" t="s">
        <v>37</v>
      </c>
      <c r="S18" s="10"/>
      <c r="T18" s="10"/>
      <c r="U18" s="10"/>
    </row>
    <row r="19" spans="1:21">
      <c r="C19" s="13" t="s">
        <v>24</v>
      </c>
      <c r="D19" s="13"/>
      <c r="E19" s="7">
        <v>1</v>
      </c>
      <c r="F19" s="8">
        <v>110.83</v>
      </c>
      <c r="G19" s="9">
        <f t="shared" si="1"/>
        <v>110.83</v>
      </c>
    </row>
    <row r="20" spans="1:21">
      <c r="G20" s="6">
        <f>SUM(G12:G19)</f>
        <v>1387.876</v>
      </c>
      <c r="H20" s="10" t="s">
        <v>36</v>
      </c>
      <c r="I20" s="10"/>
      <c r="J20" s="10"/>
      <c r="K20" s="10"/>
      <c r="L20" s="10"/>
      <c r="M20" s="10"/>
      <c r="N20" s="10"/>
      <c r="O20" s="10"/>
      <c r="P20" t="s">
        <v>6</v>
      </c>
      <c r="Q20" t="s">
        <v>34</v>
      </c>
    </row>
    <row r="21" spans="1:21">
      <c r="A21" t="s">
        <v>26</v>
      </c>
      <c r="E21" t="s">
        <v>27</v>
      </c>
      <c r="F21" t="s">
        <v>28</v>
      </c>
      <c r="G21" t="s">
        <v>29</v>
      </c>
      <c r="M21" t="s">
        <v>35</v>
      </c>
      <c r="P21">
        <v>1264</v>
      </c>
      <c r="Q21" s="6">
        <f>H23/P21</f>
        <v>1.9848940506329111</v>
      </c>
    </row>
    <row r="22" spans="1:21">
      <c r="C22" t="s">
        <v>4</v>
      </c>
      <c r="E22" s="2">
        <f>G9</f>
        <v>505</v>
      </c>
      <c r="F22" s="2">
        <f>G20</f>
        <v>1387.876</v>
      </c>
      <c r="G22" s="2">
        <f>E22+F22*0.08</f>
        <v>616.03008</v>
      </c>
      <c r="R22" s="10" t="s">
        <v>25</v>
      </c>
      <c r="S22" s="10"/>
      <c r="T22" s="10"/>
      <c r="U22" s="10"/>
    </row>
    <row r="23" spans="1:21">
      <c r="C23" s="5" t="s">
        <v>4</v>
      </c>
      <c r="D23" s="5"/>
      <c r="E23" s="5"/>
      <c r="F23" s="5"/>
      <c r="G23" s="5"/>
      <c r="H23" s="6">
        <f>SUM(E22:G22)</f>
        <v>2508.9060799999997</v>
      </c>
      <c r="I23" s="10" t="s">
        <v>30</v>
      </c>
      <c r="J23" s="10"/>
      <c r="K23" s="10"/>
      <c r="L23" s="10"/>
      <c r="M23" s="10"/>
      <c r="N23" s="10"/>
      <c r="O23" s="10"/>
      <c r="P23" s="10"/>
    </row>
  </sheetData>
  <mergeCells count="24">
    <mergeCell ref="C5:D5"/>
    <mergeCell ref="C6:D6"/>
    <mergeCell ref="C7:D7"/>
    <mergeCell ref="A1:D1"/>
    <mergeCell ref="H9:O9"/>
    <mergeCell ref="C8:D8"/>
    <mergeCell ref="C16:D16"/>
    <mergeCell ref="C17:D17"/>
    <mergeCell ref="C18:D18"/>
    <mergeCell ref="C19:D19"/>
    <mergeCell ref="P10:R10"/>
    <mergeCell ref="P11:R11"/>
    <mergeCell ref="P12:R12"/>
    <mergeCell ref="M17:O17"/>
    <mergeCell ref="C14:D14"/>
    <mergeCell ref="C12:D12"/>
    <mergeCell ref="C13:D13"/>
    <mergeCell ref="C15:D15"/>
    <mergeCell ref="A11:C11"/>
    <mergeCell ref="H20:O20"/>
    <mergeCell ref="I23:P23"/>
    <mergeCell ref="O13:T13"/>
    <mergeCell ref="R18:U18"/>
    <mergeCell ref="R22:U2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Tacoma Community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vista, setup</dc:creator>
  <cp:lastModifiedBy>Andreas</cp:lastModifiedBy>
  <dcterms:created xsi:type="dcterms:W3CDTF">2011-10-11T20:00:06Z</dcterms:created>
  <dcterms:modified xsi:type="dcterms:W3CDTF">2011-10-24T22:14:03Z</dcterms:modified>
</cp:coreProperties>
</file>